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Servicekontoret\Handlingsprogram 2019 - 2022\Vedtatt 2019-2022\"/>
    </mc:Choice>
  </mc:AlternateContent>
  <bookViews>
    <workbookView xWindow="0" yWindow="0" windowWidth="28800" windowHeight="12300"/>
  </bookViews>
  <sheets>
    <sheet name="Ark1" sheetId="1" r:id="rId1"/>
    <sheet name="Ark2" sheetId="2" r:id="rId2"/>
    <sheet name="Ark3" sheetId="3" r:id="rId3"/>
  </sheets>
  <externalReferences>
    <externalReference r:id="rId4"/>
  </externalReferences>
  <definedNames>
    <definedName name="iKalkÅr" hidden="1">[1]AB_Hovedmeny!$F$27</definedName>
    <definedName name="valF_PrognoseÅrstall" hidden="1">OFFSET([1]BC_Parametre!$W$10,MATCH(iKalkÅr,[1]BC_Parametre!$W$11:$W$151,0)+1,0,20,1)</definedName>
  </definedNames>
  <calcPr calcId="162913" iterateDelta="0.0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F29" i="1" l="1"/>
  <c r="D29" i="1"/>
  <c r="C29" i="1"/>
  <c r="F28" i="1"/>
  <c r="C28" i="1"/>
  <c r="I29" i="1"/>
  <c r="I13" i="1"/>
  <c r="H13" i="1"/>
  <c r="H29" i="1" s="1"/>
  <c r="G13" i="1"/>
  <c r="G29" i="1" s="1"/>
  <c r="F13" i="1"/>
  <c r="I6" i="1"/>
  <c r="I28" i="1" s="1"/>
  <c r="H6" i="1"/>
  <c r="H28" i="1" s="1"/>
  <c r="G6" i="1"/>
  <c r="G28" i="1" s="1"/>
  <c r="F6" i="1"/>
  <c r="F30" i="1" s="1"/>
  <c r="E6" i="1"/>
  <c r="E28" i="1" s="1"/>
  <c r="E13" i="1"/>
  <c r="E29" i="1" s="1"/>
  <c r="E14" i="1" l="1"/>
  <c r="I14" i="1"/>
  <c r="H14" i="1"/>
  <c r="G14" i="1"/>
  <c r="F14" i="1"/>
  <c r="I15" i="1" l="1"/>
  <c r="I30" i="1" s="1"/>
  <c r="H15" i="1"/>
  <c r="G15" i="1"/>
  <c r="G30" i="1" s="1"/>
  <c r="F15" i="1"/>
  <c r="E15" i="1"/>
  <c r="E30" i="1"/>
  <c r="H30" i="1"/>
  <c r="C21" i="1"/>
  <c r="D21" i="1"/>
  <c r="E21" i="1"/>
  <c r="F21" i="1"/>
  <c r="G21" i="1"/>
  <c r="H21" i="1"/>
  <c r="I21" i="1"/>
  <c r="C26" i="1"/>
  <c r="D26" i="1"/>
  <c r="E26" i="1"/>
  <c r="F26" i="1"/>
  <c r="G26" i="1"/>
  <c r="H26" i="1"/>
  <c r="I26" i="1"/>
  <c r="B25" i="1"/>
  <c r="B24" i="1"/>
  <c r="B23" i="1"/>
  <c r="B20" i="1"/>
  <c r="B19" i="1"/>
  <c r="B17" i="1"/>
  <c r="B12" i="1"/>
  <c r="B11" i="1"/>
  <c r="B10" i="1"/>
  <c r="B9" i="1"/>
  <c r="B8" i="1"/>
  <c r="B7" i="1"/>
  <c r="B5" i="1"/>
  <c r="B4" i="1"/>
  <c r="B26" i="1" l="1"/>
  <c r="B21" i="1"/>
  <c r="B6" i="1"/>
  <c r="B13" i="1"/>
  <c r="D13" i="1"/>
  <c r="D6" i="1"/>
  <c r="C6" i="1"/>
  <c r="C14" i="1" s="1"/>
  <c r="C13" i="1"/>
  <c r="D14" i="1" l="1"/>
  <c r="D28" i="1"/>
  <c r="B28" i="1" s="1"/>
  <c r="B29" i="1"/>
  <c r="D15" i="1"/>
  <c r="D30" i="1" s="1"/>
  <c r="C15" i="1"/>
  <c r="C30" i="1" s="1"/>
  <c r="B14" i="1"/>
  <c r="B15" i="1"/>
  <c r="B30" i="1" s="1"/>
</calcChain>
</file>

<file path=xl/sharedStrings.xml><?xml version="1.0" encoding="utf-8"?>
<sst xmlns="http://schemas.openxmlformats.org/spreadsheetml/2006/main" count="47" uniqueCount="40">
  <si>
    <t>Totalt</t>
  </si>
  <si>
    <t>Vann</t>
  </si>
  <si>
    <t>Avløp</t>
  </si>
  <si>
    <t>Gebyrinntekter</t>
  </si>
  <si>
    <t>Øvrige driftsinntekter</t>
  </si>
  <si>
    <t>Driftsinntekter</t>
  </si>
  <si>
    <t>Direkte driftsutgifter</t>
  </si>
  <si>
    <t>Avskrivningskostnad</t>
  </si>
  <si>
    <t>Indirekte driftsutgifter (netto)</t>
  </si>
  <si>
    <t>Indirekte avskrivningskostnad</t>
  </si>
  <si>
    <t>Slamtømming</t>
  </si>
  <si>
    <t>Renovasjon</t>
  </si>
  <si>
    <t>Feiing</t>
  </si>
  <si>
    <t>Byggesaker</t>
  </si>
  <si>
    <t>Oppmåling</t>
  </si>
  <si>
    <t>Driftskostnader</t>
  </si>
  <si>
    <t>Resultat</t>
  </si>
  <si>
    <t>Kostnadsdekning i %</t>
  </si>
  <si>
    <t>Selvkostfond 01.01</t>
  </si>
  <si>
    <t>- Bruk av selvkostfond</t>
  </si>
  <si>
    <t>Selvkostfond 31.12 (inkl. rente)</t>
  </si>
  <si>
    <t>Fremførbart underskudd 01.01</t>
  </si>
  <si>
    <t>+ Inndekning av fremførbart underskudd</t>
  </si>
  <si>
    <t>Fremførbart underskudd 31.12 (inkl. rente)</t>
  </si>
  <si>
    <t>Gebyrgrunnlag</t>
  </si>
  <si>
    <t>Finansiell dekningsgrad i % (gebyrinntekter/gebyrgrunnlag)</t>
  </si>
  <si>
    <t>Normalgebyr</t>
  </si>
  <si>
    <t>Normalgebyr eksklusiv mva.</t>
  </si>
  <si>
    <t>Normalgebyr inklusiv mva.</t>
  </si>
  <si>
    <t>Endring fra 2017</t>
  </si>
  <si>
    <t>Renovasjon*</t>
  </si>
  <si>
    <t>*Beregninger vedrørende renovasjonsgebyr utføres av MOVAR IKS</t>
  </si>
  <si>
    <t xml:space="preserve">Selvkost </t>
  </si>
  <si>
    <t>Vedlegg 3 Handlingsprogram 2019-2022</t>
  </si>
  <si>
    <t>Kalkulatorisk rente (2,36 %)</t>
  </si>
  <si>
    <t>Indirekte kalkulatorisk rente (2,36 %)</t>
  </si>
  <si>
    <t>+ Kalkulert renteinntekt selvkostfond (2,36 %)</t>
  </si>
  <si>
    <t>- Kalkulert rentekostnad selvkostfond (2,36 %)</t>
  </si>
  <si>
    <t>Endring fra 2018</t>
  </si>
  <si>
    <t>+ Avsetning til selvkostfond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</si>
</sst>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_);[Red]\-#,##0_)"/>
    <numFmt numFmtId="165" formatCode="#,##0_);\-#,##0_)"/>
    <numFmt numFmtId="166" formatCode="0.0\ %"/>
    <numFmt numFmtId="167" formatCode="0.0\ %;[Red]\ \-0.0\ 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0">
    <xf numFmtId="0" fontId="0" fillId="0" borderId="0"/>
    <xf numFmtId="0" fontId="1" fillId="2" borderId="1">
      <alignment vertical="center" wrapText="1"/>
      <protection locked="0"/>
    </xf>
    <xf numFmtId="2" fontId="2" fillId="3" borderId="2">
      <alignment horizontal="center" vertical="top" wrapText="1"/>
      <protection hidden="1"/>
    </xf>
    <xf numFmtId="0" fontId="3" fillId="4" borderId="2">
      <alignment vertical="center"/>
      <protection hidden="1"/>
    </xf>
    <xf numFmtId="164" fontId="3" fillId="4" borderId="2">
      <alignment vertical="center"/>
      <protection hidden="1"/>
    </xf>
    <xf numFmtId="0" fontId="1" fillId="4" borderId="1">
      <alignment vertical="center"/>
      <protection hidden="1"/>
    </xf>
    <xf numFmtId="164" fontId="1" fillId="4" borderId="1">
      <alignment vertical="center"/>
      <protection hidden="1"/>
    </xf>
    <xf numFmtId="166" fontId="1" fillId="4" borderId="1">
      <alignment vertical="center"/>
      <protection hidden="1"/>
    </xf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3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164" fontId="8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9" fillId="0" borderId="0" xfId="0" applyFont="1"/>
    <xf numFmtId="0" fontId="10" fillId="5" borderId="2" xfId="1" applyFont="1" applyFill="1" applyBorder="1" applyAlignment="1">
      <alignment horizontal="center" vertical="center" wrapText="1"/>
      <protection locked="0"/>
    </xf>
    <xf numFmtId="1" fontId="11" fillId="5" borderId="3" xfId="2" applyNumberFormat="1" applyFont="1" applyFill="1" applyBorder="1" applyProtection="1">
      <alignment horizontal="center" vertical="top" wrapText="1"/>
      <protection hidden="1"/>
    </xf>
    <xf numFmtId="1" fontId="11" fillId="5" borderId="4" xfId="2" applyNumberFormat="1" applyFont="1" applyFill="1" applyBorder="1" applyProtection="1">
      <alignment horizontal="center" vertical="top" wrapText="1"/>
      <protection hidden="1"/>
    </xf>
    <xf numFmtId="1" fontId="11" fillId="5" borderId="5" xfId="2" applyNumberFormat="1" applyFont="1" applyFill="1" applyBorder="1" applyProtection="1">
      <alignment horizontal="center" vertical="top" wrapText="1"/>
      <protection hidden="1"/>
    </xf>
    <xf numFmtId="1" fontId="11" fillId="5" borderId="18" xfId="2" applyNumberFormat="1" applyFont="1" applyFill="1" applyBorder="1" applyProtection="1">
      <alignment horizontal="center" vertical="top" wrapText="1"/>
      <protection hidden="1"/>
    </xf>
    <xf numFmtId="0" fontId="12" fillId="4" borderId="6" xfId="3" applyFont="1" applyBorder="1" applyAlignment="1">
      <alignment horizontal="left" vertical="center" indent="1"/>
      <protection hidden="1"/>
    </xf>
    <xf numFmtId="164" fontId="12" fillId="4" borderId="6" xfId="4" applyFont="1" applyBorder="1">
      <alignment vertical="center"/>
      <protection hidden="1"/>
    </xf>
    <xf numFmtId="164" fontId="12" fillId="4" borderId="7" xfId="4" applyFont="1" applyBorder="1">
      <alignment vertical="center"/>
      <protection hidden="1"/>
    </xf>
    <xf numFmtId="164" fontId="12" fillId="4" borderId="8" xfId="4" applyFont="1" applyBorder="1">
      <alignment vertical="center"/>
      <protection hidden="1"/>
    </xf>
    <xf numFmtId="3" fontId="12" fillId="4" borderId="8" xfId="9" applyNumberFormat="1" applyFont="1" applyFill="1" applyBorder="1" applyAlignment="1" applyProtection="1">
      <alignment vertical="center"/>
      <protection hidden="1"/>
    </xf>
    <xf numFmtId="164" fontId="12" fillId="4" borderId="19" xfId="4" applyFont="1" applyBorder="1">
      <alignment vertical="center"/>
      <protection hidden="1"/>
    </xf>
    <xf numFmtId="0" fontId="12" fillId="4" borderId="1" xfId="3" applyFont="1" applyBorder="1" applyAlignment="1">
      <alignment horizontal="left" vertical="center" indent="1"/>
      <protection hidden="1"/>
    </xf>
    <xf numFmtId="164" fontId="12" fillId="4" borderId="10" xfId="4" applyFont="1" applyBorder="1">
      <alignment vertical="center"/>
      <protection hidden="1"/>
    </xf>
    <xf numFmtId="164" fontId="12" fillId="4" borderId="11" xfId="4" applyFont="1" applyBorder="1">
      <alignment vertical="center"/>
      <protection hidden="1"/>
    </xf>
    <xf numFmtId="164" fontId="12" fillId="4" borderId="20" xfId="4" applyFont="1" applyBorder="1">
      <alignment vertical="center"/>
      <protection hidden="1"/>
    </xf>
    <xf numFmtId="0" fontId="11" fillId="5" borderId="2" xfId="3" applyFont="1" applyFill="1" applyBorder="1">
      <alignment vertical="center"/>
      <protection hidden="1"/>
    </xf>
    <xf numFmtId="164" fontId="11" fillId="5" borderId="2" xfId="4" applyFont="1" applyFill="1" applyBorder="1">
      <alignment vertical="center"/>
      <protection hidden="1"/>
    </xf>
    <xf numFmtId="164" fontId="11" fillId="5" borderId="4" xfId="4" applyFont="1" applyFill="1" applyBorder="1">
      <alignment vertical="center"/>
      <protection hidden="1"/>
    </xf>
    <xf numFmtId="164" fontId="11" fillId="5" borderId="5" xfId="4" applyFont="1" applyFill="1" applyBorder="1">
      <alignment vertical="center"/>
      <protection hidden="1"/>
    </xf>
    <xf numFmtId="3" fontId="11" fillId="5" borderId="5" xfId="4" applyNumberFormat="1" applyFont="1" applyFill="1" applyBorder="1">
      <alignment vertical="center"/>
      <protection hidden="1"/>
    </xf>
    <xf numFmtId="164" fontId="11" fillId="5" borderId="18" xfId="4" applyFont="1" applyFill="1" applyBorder="1">
      <alignment vertical="center"/>
      <protection hidden="1"/>
    </xf>
    <xf numFmtId="0" fontId="12" fillId="4" borderId="1" xfId="5" applyFont="1" applyBorder="1" applyAlignment="1">
      <alignment horizontal="left" vertical="center" indent="1"/>
      <protection hidden="1"/>
    </xf>
    <xf numFmtId="164" fontId="12" fillId="4" borderId="1" xfId="6" applyFont="1" applyBorder="1">
      <alignment vertical="center"/>
      <protection hidden="1"/>
    </xf>
    <xf numFmtId="164" fontId="12" fillId="4" borderId="12" xfId="6" applyFont="1" applyBorder="1">
      <alignment vertical="center"/>
      <protection hidden="1"/>
    </xf>
    <xf numFmtId="164" fontId="12" fillId="4" borderId="13" xfId="6" applyFont="1" applyBorder="1">
      <alignment vertical="center"/>
      <protection hidden="1"/>
    </xf>
    <xf numFmtId="164" fontId="12" fillId="4" borderId="21" xfId="6" applyFont="1" applyBorder="1">
      <alignment vertical="center"/>
      <protection hidden="1"/>
    </xf>
    <xf numFmtId="164" fontId="12" fillId="4" borderId="1" xfId="6" applyFont="1" applyBorder="1" applyAlignment="1">
      <alignment horizontal="left" vertical="center" indent="1"/>
      <protection hidden="1"/>
    </xf>
    <xf numFmtId="165" fontId="11" fillId="5" borderId="2" xfId="4" applyNumberFormat="1" applyFont="1" applyFill="1" applyBorder="1">
      <alignment vertical="center"/>
      <protection hidden="1"/>
    </xf>
    <xf numFmtId="165" fontId="11" fillId="5" borderId="4" xfId="4" applyNumberFormat="1" applyFont="1" applyFill="1" applyBorder="1">
      <alignment vertical="center"/>
      <protection hidden="1"/>
    </xf>
    <xf numFmtId="165" fontId="11" fillId="5" borderId="5" xfId="4" applyNumberFormat="1" applyFont="1" applyFill="1" applyBorder="1">
      <alignment vertical="center"/>
      <protection hidden="1"/>
    </xf>
    <xf numFmtId="165" fontId="11" fillId="5" borderId="18" xfId="4" applyNumberFormat="1" applyFont="1" applyFill="1" applyBorder="1">
      <alignment vertical="center"/>
      <protection hidden="1"/>
    </xf>
    <xf numFmtId="0" fontId="12" fillId="4" borderId="14" xfId="3" applyFont="1" applyBorder="1">
      <alignment vertical="center"/>
      <protection hidden="1"/>
    </xf>
    <xf numFmtId="166" fontId="12" fillId="4" borderId="14" xfId="8" applyNumberFormat="1" applyFont="1" applyFill="1" applyBorder="1" applyAlignment="1" applyProtection="1">
      <alignment vertical="center"/>
      <protection hidden="1"/>
    </xf>
    <xf numFmtId="166" fontId="12" fillId="4" borderId="15" xfId="7" applyFont="1" applyBorder="1">
      <alignment vertical="center"/>
      <protection hidden="1"/>
    </xf>
    <xf numFmtId="166" fontId="12" fillId="4" borderId="16" xfId="7" applyFont="1" applyBorder="1">
      <alignment vertical="center"/>
      <protection hidden="1"/>
    </xf>
    <xf numFmtId="166" fontId="12" fillId="4" borderId="22" xfId="7" applyFont="1" applyBorder="1">
      <alignment vertical="center"/>
      <protection hidden="1"/>
    </xf>
    <xf numFmtId="164" fontId="12" fillId="4" borderId="17" xfId="6" quotePrefix="1" applyFont="1" applyBorder="1" applyAlignment="1">
      <alignment horizontal="left" vertical="center" indent="1"/>
      <protection hidden="1"/>
    </xf>
    <xf numFmtId="164" fontId="12" fillId="4" borderId="23" xfId="6" applyFont="1" applyBorder="1">
      <alignment vertical="center"/>
      <protection hidden="1"/>
    </xf>
    <xf numFmtId="164" fontId="12" fillId="4" borderId="24" xfId="6" applyFont="1" applyBorder="1">
      <alignment vertical="center"/>
      <protection hidden="1"/>
    </xf>
    <xf numFmtId="164" fontId="13" fillId="4" borderId="24" xfId="6" applyFont="1" applyBorder="1">
      <alignment vertical="center"/>
      <protection hidden="1"/>
    </xf>
    <xf numFmtId="164" fontId="12" fillId="4" borderId="25" xfId="6" applyFont="1" applyBorder="1">
      <alignment vertical="center"/>
      <protection hidden="1"/>
    </xf>
    <xf numFmtId="0" fontId="12" fillId="4" borderId="9" xfId="5" quotePrefix="1" applyFont="1" applyBorder="1" applyAlignment="1">
      <alignment horizontal="left" vertical="center" indent="1"/>
      <protection hidden="1"/>
    </xf>
    <xf numFmtId="164" fontId="12" fillId="4" borderId="9" xfId="6" applyFont="1" applyBorder="1">
      <alignment vertical="center"/>
      <protection hidden="1"/>
    </xf>
    <xf numFmtId="164" fontId="12" fillId="4" borderId="10" xfId="6" applyFont="1" applyBorder="1">
      <alignment vertical="center"/>
      <protection hidden="1"/>
    </xf>
    <xf numFmtId="164" fontId="12" fillId="4" borderId="11" xfId="6" applyFont="1" applyBorder="1">
      <alignment vertical="center"/>
      <protection hidden="1"/>
    </xf>
    <xf numFmtId="164" fontId="12" fillId="4" borderId="20" xfId="6" applyFont="1" applyBorder="1">
      <alignment vertical="center"/>
      <protection hidden="1"/>
    </xf>
    <xf numFmtId="164" fontId="12" fillId="4" borderId="6" xfId="6" quotePrefix="1" applyFont="1" applyBorder="1" applyAlignment="1">
      <alignment horizontal="left" vertical="center" indent="1"/>
      <protection hidden="1"/>
    </xf>
    <xf numFmtId="164" fontId="12" fillId="4" borderId="6" xfId="6" applyFont="1" applyBorder="1">
      <alignment vertical="center"/>
      <protection hidden="1"/>
    </xf>
    <xf numFmtId="164" fontId="12" fillId="4" borderId="7" xfId="6" applyFont="1" applyBorder="1">
      <alignment vertical="center"/>
      <protection hidden="1"/>
    </xf>
    <xf numFmtId="164" fontId="12" fillId="4" borderId="8" xfId="6" applyFont="1" applyBorder="1">
      <alignment vertical="center"/>
      <protection hidden="1"/>
    </xf>
    <xf numFmtId="164" fontId="13" fillId="4" borderId="9" xfId="6" applyFont="1" applyBorder="1">
      <alignment vertical="center"/>
      <protection hidden="1"/>
    </xf>
    <xf numFmtId="0" fontId="12" fillId="4" borderId="9" xfId="3" applyFont="1" applyBorder="1" applyAlignment="1">
      <alignment horizontal="left" vertical="center" indent="1"/>
      <protection hidden="1"/>
    </xf>
    <xf numFmtId="164" fontId="12" fillId="4" borderId="9" xfId="4" applyFont="1" applyBorder="1">
      <alignment vertical="center"/>
      <protection hidden="1"/>
    </xf>
    <xf numFmtId="166" fontId="12" fillId="4" borderId="14" xfId="7" applyFont="1" applyBorder="1">
      <alignment vertical="center"/>
      <protection hidden="1"/>
    </xf>
    <xf numFmtId="0" fontId="12" fillId="4" borderId="6" xfId="5" applyFont="1" applyBorder="1">
      <alignment vertical="center"/>
      <protection hidden="1"/>
    </xf>
    <xf numFmtId="167" fontId="14" fillId="4" borderId="6" xfId="7" applyNumberFormat="1" applyFont="1" applyBorder="1">
      <alignment vertical="center"/>
      <protection hidden="1"/>
    </xf>
    <xf numFmtId="164" fontId="13" fillId="4" borderId="19" xfId="6" applyFont="1" applyBorder="1">
      <alignment vertical="center"/>
      <protection hidden="1"/>
    </xf>
    <xf numFmtId="0" fontId="12" fillId="4" borderId="9" xfId="5" applyFont="1" applyBorder="1">
      <alignment vertical="center"/>
      <protection hidden="1"/>
    </xf>
    <xf numFmtId="167" fontId="14" fillId="4" borderId="9" xfId="7" applyNumberFormat="1" applyFont="1" applyBorder="1">
      <alignment vertical="center"/>
      <protection hidden="1"/>
    </xf>
    <xf numFmtId="164" fontId="13" fillId="4" borderId="20" xfId="6" applyFont="1" applyBorder="1">
      <alignment vertical="center"/>
      <protection hidden="1"/>
    </xf>
    <xf numFmtId="0" fontId="15" fillId="4" borderId="6" xfId="3" applyFont="1" applyBorder="1" applyAlignment="1">
      <alignment horizontal="left" vertical="center" indent="1"/>
      <protection hidden="1"/>
    </xf>
    <xf numFmtId="167" fontId="15" fillId="4" borderId="7" xfId="7" applyNumberFormat="1" applyFont="1" applyBorder="1">
      <alignment vertical="center"/>
      <protection hidden="1"/>
    </xf>
    <xf numFmtId="167" fontId="15" fillId="4" borderId="8" xfId="7" applyNumberFormat="1" applyFont="1" applyBorder="1">
      <alignment vertical="center"/>
      <protection hidden="1"/>
    </xf>
    <xf numFmtId="167" fontId="14" fillId="4" borderId="19" xfId="7" applyNumberFormat="1" applyFont="1" applyBorder="1">
      <alignment vertical="center"/>
      <protection hidden="1"/>
    </xf>
    <xf numFmtId="0" fontId="15" fillId="4" borderId="9" xfId="3" applyFont="1" applyBorder="1" applyAlignment="1">
      <alignment horizontal="left" vertical="center" indent="1"/>
      <protection hidden="1"/>
    </xf>
    <xf numFmtId="167" fontId="15" fillId="4" borderId="10" xfId="7" applyNumberFormat="1" applyFont="1" applyBorder="1">
      <alignment vertical="center"/>
      <protection hidden="1"/>
    </xf>
    <xf numFmtId="167" fontId="15" fillId="4" borderId="11" xfId="7" applyNumberFormat="1" applyFont="1" applyBorder="1">
      <alignment vertical="center"/>
      <protection hidden="1"/>
    </xf>
    <xf numFmtId="167" fontId="14" fillId="4" borderId="20" xfId="7" applyNumberFormat="1" applyFont="1" applyBorder="1">
      <alignment vertical="center"/>
      <protection hidden="1"/>
    </xf>
    <xf numFmtId="0" fontId="11" fillId="5" borderId="9" xfId="3" applyFont="1" applyFill="1" applyBorder="1">
      <alignment vertical="center"/>
      <protection hidden="1"/>
    </xf>
    <xf numFmtId="0" fontId="11" fillId="5" borderId="6" xfId="3" applyFont="1" applyFill="1" applyBorder="1">
      <alignment vertical="center"/>
      <protection hidden="1"/>
    </xf>
    <xf numFmtId="1" fontId="12" fillId="5" borderId="2" xfId="2" applyNumberFormat="1" applyFont="1" applyFill="1">
      <alignment horizontal="center" vertical="top" wrapText="1"/>
      <protection hidden="1"/>
    </xf>
    <xf numFmtId="1" fontId="12" fillId="5" borderId="4" xfId="2" applyNumberFormat="1" applyFont="1" applyFill="1" applyBorder="1">
      <alignment horizontal="center" vertical="top" wrapText="1"/>
      <protection hidden="1"/>
    </xf>
    <xf numFmtId="1" fontId="12" fillId="5" borderId="5" xfId="2" applyNumberFormat="1" applyFont="1" applyFill="1" applyBorder="1">
      <alignment horizontal="center" vertical="top" wrapText="1"/>
      <protection hidden="1"/>
    </xf>
    <xf numFmtId="1" fontId="12" fillId="5" borderId="18" xfId="2" applyNumberFormat="1" applyFont="1" applyFill="1" applyBorder="1">
      <alignment horizontal="center" vertical="top" wrapText="1"/>
      <protection hidden="1"/>
    </xf>
    <xf numFmtId="0" fontId="16" fillId="0" borderId="0" xfId="0" applyFont="1"/>
  </cellXfs>
  <cellStyles count="10">
    <cellStyle name="InputTekst" xfId="1"/>
    <cellStyle name="Komma" xfId="9" builtinId="3"/>
    <cellStyle name="Normal" xfId="0" builtinId="0"/>
    <cellStyle name="Output%" xfId="7"/>
    <cellStyle name="OutputNr" xfId="6"/>
    <cellStyle name="OutputNrSum" xfId="4"/>
    <cellStyle name="OutputText" xfId="5"/>
    <cellStyle name="OutputTextSum" xfId="3"/>
    <cellStyle name="Overskrift" xfId="2"/>
    <cellStyle name="Prosent" xfId="8" builtinId="5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6" tint="-0.499984740745262"/>
      </font>
    </dxf>
    <dxf>
      <font>
        <color theme="0"/>
      </font>
    </dxf>
    <dxf>
      <font>
        <color theme="6" tint="-0.24994659260841701"/>
      </font>
    </dxf>
    <dxf>
      <font>
        <color theme="6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6;konomi/Stab/Linn%20-%20arbeidsmappe/Selvkost/Momentum%20-%20budjsett%202018/Kopi%20av%20Vestby%20kommune%20-%20%20Budsjett%202018%20(2017_09_2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_Passord"/>
      <sheetName val="AB_Hovedmeny"/>
      <sheetName val="AC_Grunnlagsdata"/>
      <sheetName val="AD_Rapporter"/>
      <sheetName val="BA_Telleverk"/>
      <sheetName val="BB_Unike"/>
      <sheetName val="BC_Parametre"/>
      <sheetName val="CB_Gebyrområder"/>
      <sheetName val="CA_Regnskap"/>
      <sheetName val="CC_Direkte"/>
      <sheetName val="CD_Indirekte"/>
      <sheetName val="CE_Nøkler"/>
      <sheetName val="DA_KapKostMetode"/>
      <sheetName val="EA_Anleggsregister"/>
      <sheetName val="EB_FremtidigeInvesteringer"/>
      <sheetName val="FA_Etterkalkyle1"/>
      <sheetName val="FB_Etterkalkyle2"/>
      <sheetName val="FC_Etterkalkyle3"/>
      <sheetName val="FD_Etterkalkyle4"/>
      <sheetName val="GA_Gebyrområde1"/>
      <sheetName val="GB_Gebyrområde2"/>
      <sheetName val="GC_Gebyrområde3"/>
      <sheetName val="GD_Gebyrområde4"/>
      <sheetName val="GE_Gebyrområde5"/>
      <sheetName val="GF_Gebyrområde6"/>
      <sheetName val="GG_Gebyrområde7"/>
      <sheetName val="GH_Gebyrområde8"/>
      <sheetName val="GI_Gebyrområde9"/>
      <sheetName val="GJ_Gebyrområde10"/>
      <sheetName val="GK_Gebyrområde11"/>
      <sheetName val="GL_Gebyrområde12"/>
      <sheetName val="HA_HistoriskeData"/>
      <sheetName val="IA_KostraSkjema23"/>
      <sheetName val="IB_Anleggsoversikt"/>
      <sheetName val="IC_Bankmodul"/>
      <sheetName val="ID_Gebyrforslag"/>
      <sheetName val="JA_Grafer1"/>
      <sheetName val="JB_Grafer2"/>
      <sheetName val="JC_Grafer3"/>
      <sheetName val="JD_Grafer4"/>
      <sheetName val="KA_TomtArk1"/>
      <sheetName val="KB_TomtArk2"/>
      <sheetName val="KC_TomtArk3"/>
      <sheetName val="KD_TomtArk4"/>
      <sheetName val="XA_HistoriskeData"/>
      <sheetName val="XB_Etterkalkyle4"/>
      <sheetName val="XC_Anleggsoversikt"/>
      <sheetName val="XD_KostraSkjema23"/>
      <sheetName val="Kopi av Vestby kommune -  Budsj"/>
    </sheetNames>
    <sheetDataSet>
      <sheetData sheetId="0"/>
      <sheetData sheetId="1">
        <row r="27">
          <cell r="F27">
            <v>2016</v>
          </cell>
        </row>
      </sheetData>
      <sheetData sheetId="2"/>
      <sheetData sheetId="3"/>
      <sheetData sheetId="4"/>
      <sheetData sheetId="5"/>
      <sheetData sheetId="6">
        <row r="10">
          <cell r="W10" t="str">
            <v>Årstall</v>
          </cell>
        </row>
        <row r="11">
          <cell r="W11">
            <v>1960</v>
          </cell>
        </row>
        <row r="12">
          <cell r="W12">
            <v>1961</v>
          </cell>
        </row>
        <row r="13">
          <cell r="W13">
            <v>1962</v>
          </cell>
        </row>
        <row r="14">
          <cell r="W14">
            <v>1963</v>
          </cell>
        </row>
        <row r="15">
          <cell r="W15">
            <v>1964</v>
          </cell>
        </row>
        <row r="16">
          <cell r="W16">
            <v>1965</v>
          </cell>
        </row>
        <row r="17">
          <cell r="W17">
            <v>1966</v>
          </cell>
        </row>
        <row r="18">
          <cell r="W18">
            <v>1967</v>
          </cell>
        </row>
        <row r="19">
          <cell r="W19">
            <v>1968</v>
          </cell>
        </row>
        <row r="20">
          <cell r="W20">
            <v>1969</v>
          </cell>
        </row>
        <row r="21">
          <cell r="W21">
            <v>1970</v>
          </cell>
        </row>
        <row r="22">
          <cell r="W22">
            <v>1971</v>
          </cell>
        </row>
        <row r="23">
          <cell r="W23">
            <v>1972</v>
          </cell>
        </row>
        <row r="24">
          <cell r="W24">
            <v>1973</v>
          </cell>
        </row>
        <row r="25">
          <cell r="W25">
            <v>1974</v>
          </cell>
        </row>
        <row r="26">
          <cell r="W26">
            <v>1975</v>
          </cell>
        </row>
        <row r="27">
          <cell r="W27">
            <v>1976</v>
          </cell>
        </row>
        <row r="28">
          <cell r="W28">
            <v>1977</v>
          </cell>
        </row>
        <row r="29">
          <cell r="W29">
            <v>1978</v>
          </cell>
        </row>
        <row r="30">
          <cell r="W30">
            <v>1979</v>
          </cell>
        </row>
        <row r="31">
          <cell r="W31">
            <v>1980</v>
          </cell>
        </row>
        <row r="32">
          <cell r="W32">
            <v>1981</v>
          </cell>
        </row>
        <row r="33">
          <cell r="W33">
            <v>1982</v>
          </cell>
        </row>
        <row r="34">
          <cell r="W34">
            <v>1983</v>
          </cell>
        </row>
        <row r="35">
          <cell r="W35">
            <v>1984</v>
          </cell>
        </row>
        <row r="36">
          <cell r="W36">
            <v>1985</v>
          </cell>
        </row>
        <row r="37">
          <cell r="W37">
            <v>1986</v>
          </cell>
        </row>
        <row r="38">
          <cell r="W38">
            <v>1987</v>
          </cell>
        </row>
        <row r="39">
          <cell r="W39">
            <v>1988</v>
          </cell>
        </row>
        <row r="40">
          <cell r="W40">
            <v>1989</v>
          </cell>
        </row>
        <row r="41">
          <cell r="W41">
            <v>1990</v>
          </cell>
        </row>
        <row r="42">
          <cell r="W42">
            <v>1991</v>
          </cell>
        </row>
        <row r="43">
          <cell r="W43">
            <v>1992</v>
          </cell>
        </row>
        <row r="44">
          <cell r="W44">
            <v>1993</v>
          </cell>
        </row>
        <row r="45">
          <cell r="W45">
            <v>1994</v>
          </cell>
        </row>
        <row r="46">
          <cell r="W46">
            <v>1995</v>
          </cell>
        </row>
        <row r="47">
          <cell r="W47">
            <v>1996</v>
          </cell>
        </row>
        <row r="48">
          <cell r="W48">
            <v>1997</v>
          </cell>
        </row>
        <row r="49">
          <cell r="W49">
            <v>1998</v>
          </cell>
        </row>
        <row r="50">
          <cell r="W50">
            <v>1999</v>
          </cell>
        </row>
        <row r="51">
          <cell r="W51">
            <v>2000</v>
          </cell>
        </row>
        <row r="52">
          <cell r="W52">
            <v>2001</v>
          </cell>
        </row>
        <row r="53">
          <cell r="W53">
            <v>2002</v>
          </cell>
        </row>
        <row r="54">
          <cell r="W54">
            <v>2003</v>
          </cell>
        </row>
        <row r="55">
          <cell r="W55">
            <v>2004</v>
          </cell>
        </row>
        <row r="56">
          <cell r="W56">
            <v>2005</v>
          </cell>
        </row>
        <row r="57">
          <cell r="W57">
            <v>2006</v>
          </cell>
        </row>
        <row r="58">
          <cell r="W58">
            <v>2007</v>
          </cell>
        </row>
        <row r="59">
          <cell r="W59">
            <v>2008</v>
          </cell>
        </row>
        <row r="60">
          <cell r="W60">
            <v>2009</v>
          </cell>
        </row>
        <row r="61">
          <cell r="W61">
            <v>2010</v>
          </cell>
        </row>
        <row r="62">
          <cell r="W62">
            <v>2011</v>
          </cell>
        </row>
        <row r="63">
          <cell r="W63">
            <v>2012</v>
          </cell>
        </row>
        <row r="64">
          <cell r="W64">
            <v>2013</v>
          </cell>
        </row>
        <row r="65">
          <cell r="W65">
            <v>2014</v>
          </cell>
        </row>
        <row r="66">
          <cell r="W66">
            <v>2015</v>
          </cell>
        </row>
        <row r="67">
          <cell r="W67">
            <v>2016</v>
          </cell>
        </row>
        <row r="68">
          <cell r="W68">
            <v>2017</v>
          </cell>
        </row>
        <row r="69">
          <cell r="W69">
            <v>2018</v>
          </cell>
        </row>
        <row r="70">
          <cell r="W70">
            <v>2019</v>
          </cell>
        </row>
        <row r="71">
          <cell r="W71">
            <v>2020</v>
          </cell>
        </row>
        <row r="72">
          <cell r="W72">
            <v>2021</v>
          </cell>
        </row>
        <row r="73">
          <cell r="W73">
            <v>2022</v>
          </cell>
        </row>
        <row r="74">
          <cell r="W74">
            <v>2023</v>
          </cell>
        </row>
        <row r="75">
          <cell r="W75">
            <v>2024</v>
          </cell>
        </row>
        <row r="76">
          <cell r="W76">
            <v>2025</v>
          </cell>
        </row>
        <row r="77">
          <cell r="W77">
            <v>2026</v>
          </cell>
        </row>
        <row r="78">
          <cell r="W78">
            <v>2027</v>
          </cell>
        </row>
        <row r="79">
          <cell r="W79">
            <v>2028</v>
          </cell>
        </row>
        <row r="80">
          <cell r="W80">
            <v>2029</v>
          </cell>
        </row>
        <row r="81">
          <cell r="W81">
            <v>2030</v>
          </cell>
        </row>
        <row r="82">
          <cell r="W82">
            <v>2031</v>
          </cell>
        </row>
        <row r="83">
          <cell r="W83">
            <v>2032</v>
          </cell>
        </row>
        <row r="84">
          <cell r="W84">
            <v>2033</v>
          </cell>
        </row>
        <row r="85">
          <cell r="W85">
            <v>2034</v>
          </cell>
        </row>
        <row r="86">
          <cell r="W86">
            <v>2035</v>
          </cell>
        </row>
        <row r="87">
          <cell r="W87">
            <v>2036</v>
          </cell>
        </row>
        <row r="88">
          <cell r="W88">
            <v>2037</v>
          </cell>
        </row>
        <row r="89">
          <cell r="W89">
            <v>2038</v>
          </cell>
        </row>
        <row r="90">
          <cell r="W90">
            <v>2039</v>
          </cell>
        </row>
        <row r="91">
          <cell r="W91">
            <v>2040</v>
          </cell>
        </row>
        <row r="92">
          <cell r="W92">
            <v>2041</v>
          </cell>
        </row>
        <row r="93">
          <cell r="W93">
            <v>2042</v>
          </cell>
        </row>
        <row r="94">
          <cell r="W94">
            <v>2043</v>
          </cell>
        </row>
        <row r="95">
          <cell r="W95">
            <v>2044</v>
          </cell>
        </row>
        <row r="96">
          <cell r="W96">
            <v>2045</v>
          </cell>
        </row>
        <row r="97">
          <cell r="W97">
            <v>2046</v>
          </cell>
        </row>
        <row r="98">
          <cell r="W98">
            <v>2047</v>
          </cell>
        </row>
        <row r="99">
          <cell r="W99">
            <v>2048</v>
          </cell>
        </row>
        <row r="100">
          <cell r="W100">
            <v>2049</v>
          </cell>
        </row>
        <row r="101">
          <cell r="W101">
            <v>2050</v>
          </cell>
        </row>
        <row r="102">
          <cell r="W102">
            <v>2051</v>
          </cell>
        </row>
        <row r="103">
          <cell r="W103">
            <v>2052</v>
          </cell>
        </row>
        <row r="104">
          <cell r="W104">
            <v>2053</v>
          </cell>
        </row>
        <row r="105">
          <cell r="W105">
            <v>2054</v>
          </cell>
        </row>
        <row r="106">
          <cell r="W106">
            <v>2055</v>
          </cell>
        </row>
        <row r="107">
          <cell r="W107">
            <v>2056</v>
          </cell>
        </row>
        <row r="108">
          <cell r="W108">
            <v>2057</v>
          </cell>
        </row>
        <row r="109">
          <cell r="W109">
            <v>2058</v>
          </cell>
        </row>
        <row r="110">
          <cell r="W110">
            <v>2059</v>
          </cell>
        </row>
        <row r="111">
          <cell r="W111">
            <v>2060</v>
          </cell>
        </row>
        <row r="112">
          <cell r="W112">
            <v>2061</v>
          </cell>
        </row>
        <row r="113">
          <cell r="W113">
            <v>2062</v>
          </cell>
        </row>
        <row r="114">
          <cell r="W114">
            <v>2063</v>
          </cell>
        </row>
        <row r="115">
          <cell r="W115">
            <v>2064</v>
          </cell>
        </row>
        <row r="116">
          <cell r="W116">
            <v>2065</v>
          </cell>
        </row>
        <row r="117">
          <cell r="W117">
            <v>2066</v>
          </cell>
        </row>
        <row r="118">
          <cell r="W118">
            <v>2067</v>
          </cell>
        </row>
        <row r="119">
          <cell r="W119">
            <v>2068</v>
          </cell>
        </row>
        <row r="120">
          <cell r="W120">
            <v>2069</v>
          </cell>
        </row>
        <row r="121">
          <cell r="W121">
            <v>2070</v>
          </cell>
        </row>
        <row r="122">
          <cell r="W122">
            <v>2071</v>
          </cell>
        </row>
        <row r="123">
          <cell r="W123">
            <v>2072</v>
          </cell>
        </row>
        <row r="124">
          <cell r="W124">
            <v>2073</v>
          </cell>
        </row>
        <row r="125">
          <cell r="W125">
            <v>2074</v>
          </cell>
        </row>
        <row r="126">
          <cell r="W126">
            <v>2075</v>
          </cell>
        </row>
        <row r="127">
          <cell r="W127">
            <v>2076</v>
          </cell>
        </row>
        <row r="128">
          <cell r="W128">
            <v>2077</v>
          </cell>
        </row>
        <row r="129">
          <cell r="W129">
            <v>2078</v>
          </cell>
        </row>
        <row r="130">
          <cell r="W130">
            <v>2079</v>
          </cell>
        </row>
        <row r="131">
          <cell r="W131">
            <v>2080</v>
          </cell>
        </row>
        <row r="132">
          <cell r="W132">
            <v>2081</v>
          </cell>
        </row>
        <row r="133">
          <cell r="W133">
            <v>2082</v>
          </cell>
        </row>
        <row r="134">
          <cell r="W134">
            <v>2083</v>
          </cell>
        </row>
        <row r="135">
          <cell r="W135">
            <v>2084</v>
          </cell>
        </row>
        <row r="136">
          <cell r="W136">
            <v>2085</v>
          </cell>
        </row>
        <row r="137">
          <cell r="W137">
            <v>2086</v>
          </cell>
        </row>
        <row r="138">
          <cell r="W138">
            <v>2087</v>
          </cell>
        </row>
        <row r="139">
          <cell r="W139">
            <v>2088</v>
          </cell>
        </row>
        <row r="140">
          <cell r="W140">
            <v>2089</v>
          </cell>
        </row>
        <row r="141">
          <cell r="W141">
            <v>2090</v>
          </cell>
        </row>
        <row r="142">
          <cell r="W142">
            <v>2091</v>
          </cell>
        </row>
        <row r="143">
          <cell r="W143">
            <v>2092</v>
          </cell>
        </row>
        <row r="144">
          <cell r="W144">
            <v>2093</v>
          </cell>
        </row>
        <row r="145">
          <cell r="W145">
            <v>2094</v>
          </cell>
        </row>
        <row r="146">
          <cell r="W146">
            <v>2095</v>
          </cell>
        </row>
        <row r="147">
          <cell r="W147">
            <v>2096</v>
          </cell>
        </row>
        <row r="148">
          <cell r="W148">
            <v>2097</v>
          </cell>
        </row>
        <row r="149">
          <cell r="W149">
            <v>2098</v>
          </cell>
        </row>
        <row r="150">
          <cell r="W150">
            <v>2099</v>
          </cell>
        </row>
        <row r="151">
          <cell r="W151">
            <v>2100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GridLines="0" tabSelected="1" workbookViewId="0">
      <selection activeCell="F21" sqref="F21"/>
    </sheetView>
  </sheetViews>
  <sheetFormatPr baseColWidth="10" defaultRowHeight="15" x14ac:dyDescent="0.25"/>
  <cols>
    <col min="1" max="1" width="58.28515625" style="3" bestFit="1" customWidth="1"/>
    <col min="2" max="2" width="14.5703125" style="3" customWidth="1"/>
    <col min="3" max="4" width="12" style="3" bestFit="1" customWidth="1"/>
    <col min="5" max="5" width="14.85546875" style="3" customWidth="1"/>
    <col min="6" max="6" width="15.42578125" style="3" customWidth="1"/>
    <col min="7" max="7" width="10.85546875" style="3" bestFit="1" customWidth="1"/>
    <col min="8" max="8" width="13" style="3" customWidth="1"/>
    <col min="9" max="9" width="14.42578125" style="3" customWidth="1"/>
    <col min="10" max="16384" width="11.42578125" style="3"/>
  </cols>
  <sheetData>
    <row r="1" spans="1:11" s="5" customFormat="1" ht="28.5" x14ac:dyDescent="0.45">
      <c r="A1" s="82" t="s">
        <v>32</v>
      </c>
    </row>
    <row r="2" spans="1:11" s="5" customFormat="1" ht="21" x14ac:dyDescent="0.35">
      <c r="A2" s="7" t="s">
        <v>33</v>
      </c>
    </row>
    <row r="3" spans="1:11" s="5" customFormat="1" ht="18.75" customHeight="1" x14ac:dyDescent="0.25">
      <c r="A3" s="8">
        <v>2019</v>
      </c>
      <c r="B3" s="9" t="s">
        <v>0</v>
      </c>
      <c r="C3" s="10" t="s">
        <v>1</v>
      </c>
      <c r="D3" s="11" t="s">
        <v>2</v>
      </c>
      <c r="E3" s="11" t="s">
        <v>10</v>
      </c>
      <c r="F3" s="11" t="s">
        <v>30</v>
      </c>
      <c r="G3" s="11" t="s">
        <v>12</v>
      </c>
      <c r="H3" s="11" t="s">
        <v>13</v>
      </c>
      <c r="I3" s="12" t="s">
        <v>14</v>
      </c>
    </row>
    <row r="4" spans="1:11" x14ac:dyDescent="0.25">
      <c r="A4" s="13" t="s">
        <v>3</v>
      </c>
      <c r="B4" s="14">
        <f>SUM(C4:I4)</f>
        <v>75998076</v>
      </c>
      <c r="C4" s="15">
        <v>30057106</v>
      </c>
      <c r="D4" s="17">
        <v>30710091</v>
      </c>
      <c r="E4" s="17">
        <v>1769253</v>
      </c>
      <c r="F4" s="17">
        <v>-324990</v>
      </c>
      <c r="G4" s="17">
        <v>2034622</v>
      </c>
      <c r="H4" s="17">
        <v>7206262</v>
      </c>
      <c r="I4" s="18">
        <v>4545732</v>
      </c>
    </row>
    <row r="5" spans="1:11" x14ac:dyDescent="0.25">
      <c r="A5" s="19" t="s">
        <v>4</v>
      </c>
      <c r="B5" s="20">
        <f>SUM(C5:I5)</f>
        <v>1582289.375</v>
      </c>
      <c r="C5" s="20">
        <v>0</v>
      </c>
      <c r="D5" s="21">
        <v>0</v>
      </c>
      <c r="E5" s="21">
        <v>0</v>
      </c>
      <c r="F5" s="21">
        <v>310000</v>
      </c>
      <c r="G5" s="21">
        <v>0</v>
      </c>
      <c r="H5" s="21">
        <v>1272289.375</v>
      </c>
      <c r="I5" s="22">
        <v>0</v>
      </c>
    </row>
    <row r="6" spans="1:11" s="5" customFormat="1" x14ac:dyDescent="0.25">
      <c r="A6" s="23" t="s">
        <v>5</v>
      </c>
      <c r="B6" s="24">
        <f>SUM(B4:B5)</f>
        <v>77580365.375</v>
      </c>
      <c r="C6" s="25">
        <f>SUM(C4:C5)</f>
        <v>30057106</v>
      </c>
      <c r="D6" s="26">
        <f>SUM(D4:D5)</f>
        <v>30710091</v>
      </c>
      <c r="E6" s="26">
        <f t="shared" ref="E6:I6" si="0">SUM(E4:E5)</f>
        <v>1769253</v>
      </c>
      <c r="F6" s="27">
        <f t="shared" si="0"/>
        <v>-14990</v>
      </c>
      <c r="G6" s="26">
        <f t="shared" si="0"/>
        <v>2034622</v>
      </c>
      <c r="H6" s="26">
        <f t="shared" si="0"/>
        <v>8478551.375</v>
      </c>
      <c r="I6" s="28">
        <f t="shared" si="0"/>
        <v>4545732</v>
      </c>
    </row>
    <row r="7" spans="1:11" x14ac:dyDescent="0.25">
      <c r="A7" s="13" t="s">
        <v>6</v>
      </c>
      <c r="B7" s="14">
        <f t="shared" ref="B7:B12" si="1">SUM(C7:I7)</f>
        <v>52729835.104782611</v>
      </c>
      <c r="C7" s="15">
        <v>16264859</v>
      </c>
      <c r="D7" s="16">
        <v>20286181.449999999</v>
      </c>
      <c r="E7" s="32">
        <v>1628279.72</v>
      </c>
      <c r="F7" s="16">
        <v>174791</v>
      </c>
      <c r="G7" s="32">
        <v>2148996</v>
      </c>
      <c r="H7" s="32">
        <v>8282852.5</v>
      </c>
      <c r="I7" s="18">
        <v>3943875.4347826089</v>
      </c>
    </row>
    <row r="8" spans="1:11" x14ac:dyDescent="0.25">
      <c r="A8" s="29" t="s">
        <v>7</v>
      </c>
      <c r="B8" s="30">
        <f t="shared" si="1"/>
        <v>13260099.454641918</v>
      </c>
      <c r="C8" s="31">
        <v>6301378.2040651813</v>
      </c>
      <c r="D8" s="32">
        <v>6877890.1387647018</v>
      </c>
      <c r="E8" s="32">
        <v>167.49124074064548</v>
      </c>
      <c r="F8" s="32">
        <v>73282</v>
      </c>
      <c r="G8" s="32">
        <v>0</v>
      </c>
      <c r="H8" s="32">
        <v>5985.860231788989</v>
      </c>
      <c r="I8" s="33">
        <v>1395.7603395053738</v>
      </c>
      <c r="K8" s="4"/>
    </row>
    <row r="9" spans="1:11" x14ac:dyDescent="0.25">
      <c r="A9" s="29" t="s">
        <v>34</v>
      </c>
      <c r="B9" s="30">
        <f t="shared" si="1"/>
        <v>10099880.023405671</v>
      </c>
      <c r="C9" s="31">
        <v>4840175.2426616391</v>
      </c>
      <c r="D9" s="32">
        <v>5218213.7265460063</v>
      </c>
      <c r="E9" s="32">
        <v>22.005461384799673</v>
      </c>
      <c r="F9" s="32">
        <v>40498.400000000001</v>
      </c>
      <c r="G9" s="32">
        <v>0</v>
      </c>
      <c r="H9" s="32">
        <v>787.26989176628558</v>
      </c>
      <c r="I9" s="33">
        <v>183.37884487333031</v>
      </c>
    </row>
    <row r="10" spans="1:11" x14ac:dyDescent="0.25">
      <c r="A10" s="34" t="s">
        <v>8</v>
      </c>
      <c r="B10" s="30">
        <f t="shared" si="1"/>
        <v>1921655.2414690708</v>
      </c>
      <c r="C10" s="31">
        <v>640152.27419364161</v>
      </c>
      <c r="D10" s="32">
        <v>715712.06572364247</v>
      </c>
      <c r="E10" s="32">
        <v>85317.494419200171</v>
      </c>
      <c r="F10" s="32">
        <v>282.5358453500798</v>
      </c>
      <c r="G10" s="32">
        <v>45140.65744732153</v>
      </c>
      <c r="H10" s="32">
        <v>336665.745374077</v>
      </c>
      <c r="I10" s="33">
        <v>98384.46846583813</v>
      </c>
    </row>
    <row r="11" spans="1:11" x14ac:dyDescent="0.25">
      <c r="A11" s="34" t="s">
        <v>9</v>
      </c>
      <c r="B11" s="30">
        <f t="shared" si="1"/>
        <v>234709.16513823529</v>
      </c>
      <c r="C11" s="31">
        <v>38951.064141978612</v>
      </c>
      <c r="D11" s="32">
        <v>55312.627545721924</v>
      </c>
      <c r="E11" s="32">
        <v>3121.0105211229943</v>
      </c>
      <c r="F11" s="32">
        <v>0</v>
      </c>
      <c r="G11" s="32">
        <v>0</v>
      </c>
      <c r="H11" s="32">
        <v>111316.04192005348</v>
      </c>
      <c r="I11" s="33">
        <v>26008.421009358288</v>
      </c>
    </row>
    <row r="12" spans="1:11" x14ac:dyDescent="0.25">
      <c r="A12" s="34" t="s">
        <v>35</v>
      </c>
      <c r="B12" s="30">
        <f t="shared" si="1"/>
        <v>123092.35332633054</v>
      </c>
      <c r="C12" s="31">
        <v>18950.323074229698</v>
      </c>
      <c r="D12" s="32">
        <v>25016.329726890763</v>
      </c>
      <c r="E12" s="32">
        <v>1758.3489005602241</v>
      </c>
      <c r="F12" s="32">
        <v>0</v>
      </c>
      <c r="G12" s="32">
        <v>0</v>
      </c>
      <c r="H12" s="32">
        <v>62714.444119981323</v>
      </c>
      <c r="I12" s="33">
        <v>14652.907504668532</v>
      </c>
    </row>
    <row r="13" spans="1:11" s="5" customFormat="1" x14ac:dyDescent="0.25">
      <c r="A13" s="23" t="s">
        <v>15</v>
      </c>
      <c r="B13" s="24">
        <f>SUM(B7:B12)</f>
        <v>78369271.342763826</v>
      </c>
      <c r="C13" s="25">
        <f>SUM(C7:C12)</f>
        <v>28104466.108136669</v>
      </c>
      <c r="D13" s="26">
        <f>SUM(D7:D12)</f>
        <v>33178326.338306963</v>
      </c>
      <c r="E13" s="26">
        <f>SUM(E7:E12)</f>
        <v>1718666.0705430089</v>
      </c>
      <c r="F13" s="26">
        <f t="shared" ref="F13:I13" si="2">SUM(F7:F12)</f>
        <v>288853.93584535009</v>
      </c>
      <c r="G13" s="26">
        <f t="shared" si="2"/>
        <v>2194136.6574473213</v>
      </c>
      <c r="H13" s="26">
        <f t="shared" si="2"/>
        <v>8800321.8615376651</v>
      </c>
      <c r="I13" s="28">
        <f t="shared" si="2"/>
        <v>4084500.370946853</v>
      </c>
      <c r="K13" s="6"/>
    </row>
    <row r="14" spans="1:11" s="5" customFormat="1" x14ac:dyDescent="0.25">
      <c r="A14" s="23" t="s">
        <v>16</v>
      </c>
      <c r="B14" s="35">
        <f>B6-B13</f>
        <v>-788905.96776382625</v>
      </c>
      <c r="C14" s="36">
        <f>C6-C13</f>
        <v>1952639.8918633312</v>
      </c>
      <c r="D14" s="37">
        <f t="shared" ref="D14:I14" si="3">D6-D13</f>
        <v>-2468235.3383069634</v>
      </c>
      <c r="E14" s="37">
        <f t="shared" si="3"/>
        <v>50586.929456991144</v>
      </c>
      <c r="F14" s="37">
        <f t="shared" si="3"/>
        <v>-303843.93584535009</v>
      </c>
      <c r="G14" s="37">
        <f t="shared" si="3"/>
        <v>-159514.65744732134</v>
      </c>
      <c r="H14" s="37">
        <f t="shared" si="3"/>
        <v>-321770.48653766513</v>
      </c>
      <c r="I14" s="38">
        <f t="shared" si="3"/>
        <v>461231.62905314704</v>
      </c>
    </row>
    <row r="15" spans="1:11" x14ac:dyDescent="0.25">
      <c r="A15" s="39" t="s">
        <v>17</v>
      </c>
      <c r="B15" s="40">
        <f>B6/B13</f>
        <v>0.98993347833599998</v>
      </c>
      <c r="C15" s="41">
        <f t="shared" ref="C15:I15" si="4">C6/C13</f>
        <v>1.0694779215641463</v>
      </c>
      <c r="D15" s="42">
        <f t="shared" si="4"/>
        <v>0.92560699677436131</v>
      </c>
      <c r="E15" s="42">
        <f t="shared" si="4"/>
        <v>1.0294338326240469</v>
      </c>
      <c r="F15" s="42">
        <f t="shared" si="4"/>
        <v>-5.1894740350796248E-2</v>
      </c>
      <c r="G15" s="42">
        <f t="shared" si="4"/>
        <v>0.92729957958366083</v>
      </c>
      <c r="H15" s="42">
        <f t="shared" si="4"/>
        <v>0.96343650930041747</v>
      </c>
      <c r="I15" s="43">
        <f t="shared" si="4"/>
        <v>1.1129224108617786</v>
      </c>
    </row>
    <row r="17" spans="1:9" s="5" customFormat="1" x14ac:dyDescent="0.25">
      <c r="A17" s="23" t="s">
        <v>18</v>
      </c>
      <c r="B17" s="35">
        <f t="shared" ref="B17:B20" si="5">SUM(C17:I17)</f>
        <v>17355912</v>
      </c>
      <c r="C17" s="36">
        <v>0</v>
      </c>
      <c r="D17" s="37">
        <v>13344119</v>
      </c>
      <c r="E17" s="37">
        <v>1593123</v>
      </c>
      <c r="F17" s="37">
        <v>460860</v>
      </c>
      <c r="G17" s="37">
        <v>179834</v>
      </c>
      <c r="H17" s="37">
        <v>1777976</v>
      </c>
      <c r="I17" s="38">
        <v>0</v>
      </c>
    </row>
    <row r="18" spans="1:9" x14ac:dyDescent="0.25">
      <c r="A18" s="44" t="s">
        <v>39</v>
      </c>
      <c r="B18" s="31">
        <f t="shared" si="5"/>
        <v>50587</v>
      </c>
      <c r="C18" s="45"/>
      <c r="D18" s="46"/>
      <c r="E18" s="46">
        <v>50587</v>
      </c>
      <c r="F18" s="47"/>
      <c r="G18" s="32"/>
      <c r="H18" s="47"/>
      <c r="I18" s="48"/>
    </row>
    <row r="19" spans="1:9" x14ac:dyDescent="0.25">
      <c r="A19" s="29" t="s">
        <v>19</v>
      </c>
      <c r="B19" s="31">
        <f t="shared" si="5"/>
        <v>-3253364.4181372998</v>
      </c>
      <c r="C19" s="31">
        <v>0</v>
      </c>
      <c r="D19" s="32">
        <v>-2468235.3383069634</v>
      </c>
      <c r="E19" s="32">
        <v>0</v>
      </c>
      <c r="F19" s="32">
        <v>-303843.93584535009</v>
      </c>
      <c r="G19" s="32">
        <v>-159514.65744732134</v>
      </c>
      <c r="H19" s="32">
        <v>-321770.48653766513</v>
      </c>
      <c r="I19" s="33">
        <v>0</v>
      </c>
    </row>
    <row r="20" spans="1:9" x14ac:dyDescent="0.25">
      <c r="A20" s="49" t="s">
        <v>36</v>
      </c>
      <c r="B20" s="50">
        <f t="shared" si="5"/>
        <v>371807</v>
      </c>
      <c r="C20" s="51">
        <v>0</v>
      </c>
      <c r="D20" s="52">
        <v>285796</v>
      </c>
      <c r="E20" s="52">
        <v>38195</v>
      </c>
      <c r="F20" s="52">
        <v>7291</v>
      </c>
      <c r="G20" s="32">
        <v>2362</v>
      </c>
      <c r="H20" s="52">
        <v>38163</v>
      </c>
      <c r="I20" s="53">
        <v>0</v>
      </c>
    </row>
    <row r="21" spans="1:9" s="5" customFormat="1" x14ac:dyDescent="0.25">
      <c r="A21" s="76" t="s">
        <v>20</v>
      </c>
      <c r="B21" s="35">
        <f t="shared" ref="B21:I21" si="6">SUM(B17:B20)</f>
        <v>14524941.581862699</v>
      </c>
      <c r="C21" s="37">
        <f t="shared" si="6"/>
        <v>0</v>
      </c>
      <c r="D21" s="37">
        <f t="shared" si="6"/>
        <v>11161679.661693037</v>
      </c>
      <c r="E21" s="37">
        <f t="shared" si="6"/>
        <v>1681905</v>
      </c>
      <c r="F21" s="37">
        <f t="shared" si="6"/>
        <v>164307.06415464991</v>
      </c>
      <c r="G21" s="37">
        <f t="shared" si="6"/>
        <v>22681.34255267866</v>
      </c>
      <c r="H21" s="37">
        <f t="shared" si="6"/>
        <v>1494368.5134623349</v>
      </c>
      <c r="I21" s="38">
        <f t="shared" si="6"/>
        <v>0</v>
      </c>
    </row>
    <row r="23" spans="1:9" s="5" customFormat="1" x14ac:dyDescent="0.25">
      <c r="A23" s="77" t="s">
        <v>21</v>
      </c>
      <c r="B23" s="35">
        <f t="shared" ref="B23:B25" si="7">SUM(C23:I23)</f>
        <v>-6662022</v>
      </c>
      <c r="C23" s="36">
        <v>-4634755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8">
        <v>-2027267</v>
      </c>
    </row>
    <row r="24" spans="1:9" x14ac:dyDescent="0.25">
      <c r="A24" s="54" t="s">
        <v>22</v>
      </c>
      <c r="B24" s="55">
        <f t="shared" si="7"/>
        <v>2413871.5209164782</v>
      </c>
      <c r="C24" s="56">
        <v>1952639.8918633312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33">
        <v>461231.62905314704</v>
      </c>
    </row>
    <row r="25" spans="1:9" x14ac:dyDescent="0.25">
      <c r="A25" s="49" t="s">
        <v>37</v>
      </c>
      <c r="B25" s="58">
        <f t="shared" si="7"/>
        <v>-128740</v>
      </c>
      <c r="C25" s="51">
        <v>-86339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33">
        <v>-42401</v>
      </c>
    </row>
    <row r="26" spans="1:9" s="5" customFormat="1" x14ac:dyDescent="0.25">
      <c r="A26" s="23" t="s">
        <v>23</v>
      </c>
      <c r="B26" s="35">
        <f>SUM(B23:B25)</f>
        <v>-4376890.4790835213</v>
      </c>
      <c r="C26" s="37">
        <f t="shared" ref="C26:I26" si="8">SUM(C23:C25)</f>
        <v>-2768454.1081366688</v>
      </c>
      <c r="D26" s="37">
        <f t="shared" si="8"/>
        <v>0</v>
      </c>
      <c r="E26" s="37">
        <f t="shared" si="8"/>
        <v>0</v>
      </c>
      <c r="F26" s="37">
        <f t="shared" si="8"/>
        <v>0</v>
      </c>
      <c r="G26" s="37">
        <f t="shared" si="8"/>
        <v>0</v>
      </c>
      <c r="H26" s="37">
        <f t="shared" si="8"/>
        <v>0</v>
      </c>
      <c r="I26" s="28">
        <f t="shared" si="8"/>
        <v>-1608436.370946853</v>
      </c>
    </row>
    <row r="27" spans="1:9" x14ac:dyDescent="0.25">
      <c r="A27" s="1"/>
    </row>
    <row r="28" spans="1:9" hidden="1" x14ac:dyDescent="0.25">
      <c r="A28" s="13" t="s">
        <v>3</v>
      </c>
      <c r="B28" s="14">
        <f>SUM(C28:I28)</f>
        <v>77580365.375</v>
      </c>
      <c r="C28" s="15">
        <f t="shared" ref="C28:F28" si="9">C6</f>
        <v>30057106</v>
      </c>
      <c r="D28" s="16">
        <f t="shared" si="9"/>
        <v>30710091</v>
      </c>
      <c r="E28" s="15">
        <f t="shared" si="9"/>
        <v>1769253</v>
      </c>
      <c r="F28" s="17">
        <f t="shared" si="9"/>
        <v>-14990</v>
      </c>
      <c r="G28" s="16">
        <f>G6</f>
        <v>2034622</v>
      </c>
      <c r="H28" s="16">
        <f t="shared" ref="H28:I28" si="10">H6</f>
        <v>8478551.375</v>
      </c>
      <c r="I28" s="18">
        <f t="shared" si="10"/>
        <v>4545732</v>
      </c>
    </row>
    <row r="29" spans="1:9" hidden="1" x14ac:dyDescent="0.25">
      <c r="A29" s="59" t="s">
        <v>24</v>
      </c>
      <c r="B29" s="60">
        <f>SUM(C29:I29)</f>
        <v>78369271.342763841</v>
      </c>
      <c r="C29" s="20">
        <f t="shared" ref="C29:F29" si="11">C13</f>
        <v>28104466.108136669</v>
      </c>
      <c r="D29" s="21">
        <f t="shared" si="11"/>
        <v>33178326.338306963</v>
      </c>
      <c r="E29" s="20">
        <f t="shared" si="11"/>
        <v>1718666.0705430089</v>
      </c>
      <c r="F29" s="21">
        <f t="shared" si="11"/>
        <v>288853.93584535009</v>
      </c>
      <c r="G29" s="21">
        <f>G13</f>
        <v>2194136.6574473213</v>
      </c>
      <c r="H29" s="21">
        <f t="shared" ref="H29:I29" si="12">H13</f>
        <v>8800321.8615376651</v>
      </c>
      <c r="I29" s="22">
        <f t="shared" si="12"/>
        <v>4084500.370946853</v>
      </c>
    </row>
    <row r="30" spans="1:9" hidden="1" x14ac:dyDescent="0.25">
      <c r="A30" s="39" t="s">
        <v>25</v>
      </c>
      <c r="B30" s="61">
        <f>B15</f>
        <v>0.98993347833599998</v>
      </c>
      <c r="C30" s="61">
        <f t="shared" ref="C30:I30" si="13">C15</f>
        <v>1.0694779215641463</v>
      </c>
      <c r="D30" s="61">
        <f t="shared" si="13"/>
        <v>0.92560699677436131</v>
      </c>
      <c r="E30" s="61">
        <f t="shared" si="13"/>
        <v>1.0294338326240469</v>
      </c>
      <c r="F30" s="61">
        <f>F28/F29</f>
        <v>-5.1894740350796248E-2</v>
      </c>
      <c r="G30" s="61">
        <f t="shared" si="13"/>
        <v>0.92729957958366083</v>
      </c>
      <c r="H30" s="61">
        <f t="shared" si="13"/>
        <v>0.96343650930041747</v>
      </c>
      <c r="I30" s="61">
        <f t="shared" si="13"/>
        <v>1.1129224108617786</v>
      </c>
    </row>
    <row r="31" spans="1:9" x14ac:dyDescent="0.25">
      <c r="A31" s="1"/>
    </row>
    <row r="32" spans="1:9" s="5" customFormat="1" x14ac:dyDescent="0.25">
      <c r="A32" s="78" t="s">
        <v>26</v>
      </c>
      <c r="B32" s="78"/>
      <c r="C32" s="79" t="s">
        <v>1</v>
      </c>
      <c r="D32" s="80" t="s">
        <v>2</v>
      </c>
      <c r="E32" s="80" t="s">
        <v>10</v>
      </c>
      <c r="F32" s="80" t="s">
        <v>11</v>
      </c>
      <c r="G32" s="80" t="s">
        <v>12</v>
      </c>
      <c r="H32" s="80" t="s">
        <v>13</v>
      </c>
      <c r="I32" s="81" t="s">
        <v>14</v>
      </c>
    </row>
    <row r="33" spans="1:9" x14ac:dyDescent="0.25">
      <c r="A33" s="62" t="s">
        <v>27</v>
      </c>
      <c r="B33" s="63"/>
      <c r="C33" s="56">
        <v>4313</v>
      </c>
      <c r="D33" s="57">
        <v>4452</v>
      </c>
      <c r="E33" s="57"/>
      <c r="F33" s="57"/>
      <c r="G33" s="57">
        <v>374</v>
      </c>
      <c r="H33" s="57"/>
      <c r="I33" s="64"/>
    </row>
    <row r="34" spans="1:9" x14ac:dyDescent="0.25">
      <c r="A34" s="65" t="s">
        <v>28</v>
      </c>
      <c r="B34" s="66"/>
      <c r="C34" s="51">
        <v>5391</v>
      </c>
      <c r="D34" s="52">
        <v>5564</v>
      </c>
      <c r="E34" s="52"/>
      <c r="F34" s="52"/>
      <c r="G34" s="52">
        <v>467.5</v>
      </c>
      <c r="H34" s="52"/>
      <c r="I34" s="67"/>
    </row>
    <row r="35" spans="1:9" x14ac:dyDescent="0.25">
      <c r="A35" s="68" t="s">
        <v>29</v>
      </c>
      <c r="B35" s="63"/>
      <c r="C35" s="69">
        <v>0.16200000000000001</v>
      </c>
      <c r="D35" s="70">
        <v>0.14599999999999999</v>
      </c>
      <c r="E35" s="70"/>
      <c r="F35" s="70"/>
      <c r="G35" s="70">
        <v>2.5999999999999999E-2</v>
      </c>
      <c r="H35" s="70"/>
      <c r="I35" s="71"/>
    </row>
    <row r="36" spans="1:9" x14ac:dyDescent="0.25">
      <c r="A36" s="72" t="s">
        <v>38</v>
      </c>
      <c r="B36" s="66"/>
      <c r="C36" s="73">
        <v>5.0999999999999997E-2</v>
      </c>
      <c r="D36" s="74">
        <v>6.7000000000000004E-2</v>
      </c>
      <c r="E36" s="74"/>
      <c r="F36" s="74"/>
      <c r="G36" s="74">
        <v>2.5999999999999999E-2</v>
      </c>
      <c r="H36" s="74"/>
      <c r="I36" s="75"/>
    </row>
    <row r="37" spans="1:9" x14ac:dyDescent="0.25">
      <c r="A37" s="2" t="s">
        <v>31</v>
      </c>
    </row>
  </sheetData>
  <conditionalFormatting sqref="D32:I32 C3:I3">
    <cfRule type="expression" dxfId="31" priority="50">
      <formula>OR(C$11="",ISERROR(C3))</formula>
    </cfRule>
  </conditionalFormatting>
  <conditionalFormatting sqref="B23:I23 B17:I17 B6:I6 B13:I14 B21:I21 B26:I26">
    <cfRule type="expression" dxfId="30" priority="49">
      <formula>OR(B$11="",ISERROR(B6))</formula>
    </cfRule>
  </conditionalFormatting>
  <conditionalFormatting sqref="B15:I15 B7:B12 B5:E5 B30:I30 B4 B24:B25 E33:F36 E18:F18 B28:D29 F28:I29 G5 E19:E20 I19:I20 I33:I36 I5 D24:H25 B18:C20 B33:B36 H18:I18">
    <cfRule type="expression" dxfId="29" priority="48">
      <formula>OR(B$11="",ISERROR(B4))</formula>
    </cfRule>
  </conditionalFormatting>
  <conditionalFormatting sqref="C32">
    <cfRule type="expression" dxfId="28" priority="41">
      <formula>OR(C$11="",ISERROR(C32))</formula>
    </cfRule>
  </conditionalFormatting>
  <conditionalFormatting sqref="D18:D20 C4">
    <cfRule type="expression" dxfId="27" priority="40">
      <formula>OR(C$10="",ISERROR(C4))</formula>
    </cfRule>
  </conditionalFormatting>
  <conditionalFormatting sqref="C7:D12">
    <cfRule type="expression" dxfId="26" priority="39">
      <formula>OR(C$10="",ISERROR(C7))</formula>
    </cfRule>
  </conditionalFormatting>
  <conditionalFormatting sqref="C24:C25">
    <cfRule type="expression" dxfId="25" priority="37">
      <formula>OR(C$10="",ISERROR(C24))</formula>
    </cfRule>
  </conditionalFormatting>
  <conditionalFormatting sqref="C33:D35">
    <cfRule type="expression" dxfId="24" priority="36">
      <formula>OR(C$10="",ISERROR(C33))</formula>
    </cfRule>
  </conditionalFormatting>
  <conditionalFormatting sqref="C36:D36">
    <cfRule type="expression" dxfId="23" priority="35">
      <formula>OR(C$10="",ISERROR(C36))</formula>
    </cfRule>
  </conditionalFormatting>
  <conditionalFormatting sqref="E28:E29">
    <cfRule type="expression" dxfId="22" priority="32">
      <formula>OR(E$10="",ISERROR(E28))</formula>
    </cfRule>
  </conditionalFormatting>
  <conditionalFormatting sqref="F5">
    <cfRule type="expression" dxfId="21" priority="31">
      <formula>OR(F$10="",ISERROR(F5))</formula>
    </cfRule>
  </conditionalFormatting>
  <conditionalFormatting sqref="F7:F12">
    <cfRule type="expression" dxfId="20" priority="30">
      <formula>OR(F$10="",ISERROR(F7))</formula>
    </cfRule>
  </conditionalFormatting>
  <conditionalFormatting sqref="F19:F20">
    <cfRule type="expression" dxfId="19" priority="29">
      <formula>OR(F$10="",ISERROR(F19))</formula>
    </cfRule>
  </conditionalFormatting>
  <conditionalFormatting sqref="F4">
    <cfRule type="expression" dxfId="18" priority="28">
      <formula>OR(F$11="",ISERROR(F4))</formula>
    </cfRule>
  </conditionalFormatting>
  <conditionalFormatting sqref="H5">
    <cfRule type="expression" dxfId="17" priority="22">
      <formula>OR(H$10="",ISERROR(H5))</formula>
    </cfRule>
  </conditionalFormatting>
  <conditionalFormatting sqref="H19:H20">
    <cfRule type="expression" dxfId="16" priority="20">
      <formula>OR(H$10="",ISERROR(H19))</formula>
    </cfRule>
  </conditionalFormatting>
  <conditionalFormatting sqref="I4">
    <cfRule type="expression" dxfId="15" priority="19">
      <formula>OR(I$10="",ISERROR(I4))</formula>
    </cfRule>
  </conditionalFormatting>
  <conditionalFormatting sqref="I7:I12">
    <cfRule type="expression" dxfId="14" priority="18">
      <formula>OR(I$10="",ISERROR(I7))</formula>
    </cfRule>
  </conditionalFormatting>
  <conditionalFormatting sqref="G18:G20">
    <cfRule type="expression" dxfId="13" priority="16">
      <formula>OR(G$10="",ISERROR(G18))</formula>
    </cfRule>
  </conditionalFormatting>
  <conditionalFormatting sqref="D4">
    <cfRule type="expression" dxfId="12" priority="15">
      <formula>OR(D$11="",ISERROR(D4))</formula>
    </cfRule>
  </conditionalFormatting>
  <conditionalFormatting sqref="H4">
    <cfRule type="expression" dxfId="11" priority="14">
      <formula>OR(H$11="",ISERROR(H4))</formula>
    </cfRule>
  </conditionalFormatting>
  <conditionalFormatting sqref="G4">
    <cfRule type="expression" dxfId="10" priority="13">
      <formula>OR(G$11="",ISERROR(G4))</formula>
    </cfRule>
  </conditionalFormatting>
  <conditionalFormatting sqref="E4">
    <cfRule type="expression" dxfId="9" priority="12">
      <formula>OR(E$11="",ISERROR(E4))</formula>
    </cfRule>
  </conditionalFormatting>
  <conditionalFormatting sqref="E7:E12">
    <cfRule type="expression" dxfId="8" priority="11">
      <formula>OR(E$10="",ISERROR(E7))</formula>
    </cfRule>
  </conditionalFormatting>
  <conditionalFormatting sqref="H7:H12">
    <cfRule type="expression" dxfId="7" priority="10">
      <formula>OR(H$10="",ISERROR(H7))</formula>
    </cfRule>
  </conditionalFormatting>
  <conditionalFormatting sqref="G7:G12">
    <cfRule type="expression" dxfId="6" priority="9">
      <formula>OR(G$10="",ISERROR(G7))</formula>
    </cfRule>
  </conditionalFormatting>
  <conditionalFormatting sqref="I24:I25">
    <cfRule type="expression" dxfId="5" priority="8">
      <formula>OR(I$10="",ISERROR(I24))</formula>
    </cfRule>
  </conditionalFormatting>
  <conditionalFormatting sqref="H33:H35">
    <cfRule type="expression" dxfId="4" priority="7">
      <formula>OR(H$10="",ISERROR(H33))</formula>
    </cfRule>
  </conditionalFormatting>
  <conditionalFormatting sqref="H36">
    <cfRule type="expression" dxfId="3" priority="6">
      <formula>OR(H$10="",ISERROR(H36))</formula>
    </cfRule>
  </conditionalFormatting>
  <conditionalFormatting sqref="G33:G34">
    <cfRule type="expression" dxfId="2" priority="5">
      <formula>OR(G$10="",ISERROR(G33))</formula>
    </cfRule>
  </conditionalFormatting>
  <conditionalFormatting sqref="G36">
    <cfRule type="expression" dxfId="1" priority="2">
      <formula>OR(G$11="",ISERROR(G36))</formula>
    </cfRule>
  </conditionalFormatting>
  <conditionalFormatting sqref="G35">
    <cfRule type="expression" dxfId="0" priority="1">
      <formula>OR(G$11="",ISERROR(G35))</formula>
    </cfRule>
  </conditionalFormatting>
  <dataValidations count="1">
    <dataValidation type="list" allowBlank="1" showInputMessage="1" showErrorMessage="1" errorTitle="Feil!" error="Vennligst velg fra listen!" promptTitle="Velg årstall" prompt="Velg årstall fra listen." sqref="A3">
      <formula1>valF_PrognoseÅrstall</formula1>
    </dataValidation>
  </dataValidations>
  <pageMargins left="0.7" right="0.7" top="0.75" bottom="0.75" header="0.3" footer="0.3"/>
  <pageSetup paperSize="9" scale="79" orientation="landscape" r:id="rId1"/>
  <ignoredErrors>
    <ignoredError sqref="B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Vestby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 Hermansen Bolle</dc:creator>
  <cp:lastModifiedBy>Kristina Elisabeth Forslund</cp:lastModifiedBy>
  <cp:lastPrinted>2018-10-30T13:10:53Z</cp:lastPrinted>
  <dcterms:created xsi:type="dcterms:W3CDTF">2017-10-20T08:53:46Z</dcterms:created>
  <dcterms:modified xsi:type="dcterms:W3CDTF">2019-01-09T09:51:52Z</dcterms:modified>
</cp:coreProperties>
</file>